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表格" sheetId="1" r:id="rId1"/>
  </sheets>
  <definedNames>
    <definedName name="_xlnm._FilterDatabase" localSheetId="0" hidden="1">表格!$A$7:$V$26</definedName>
    <definedName name="_xlnm.Print_Titles" localSheetId="0">表格!$6:$7</definedName>
    <definedName name="_xlnm.Print_Area" localSheetId="0">表格!$A$1:$V$26</definedName>
  </definedNames>
  <calcPr calcId="144525"/>
</workbook>
</file>

<file path=xl/sharedStrings.xml><?xml version="1.0" encoding="utf-8"?>
<sst xmlns="http://schemas.openxmlformats.org/spreadsheetml/2006/main" count="67" uniqueCount="62">
  <si>
    <t>兴宁市宁江桥至合水旅游景区一江两岸河堤公路（宁中段）1块房屋征收权属、面积、补偿等项目公示</t>
  </si>
  <si>
    <t xml:space="preserve">    为做好兴宁市宁江桥至合水旅游景区一江两岸堤路建设1块房屋征收补偿工作，本着遵循依法依规，公平公正的原则，切实保护征收人的合法权益，现将征收的房屋权属、面积、补偿等项目进行公示。凡对公示内容有争议的，请在公示时间内向宁中镇政府反映。</t>
  </si>
  <si>
    <t>公示属地：兴宁市宁中镇</t>
  </si>
  <si>
    <t>公示时间：2020年3月28日</t>
  </si>
  <si>
    <t>房屋编号</t>
  </si>
  <si>
    <t>村别</t>
  </si>
  <si>
    <t>姓名</t>
  </si>
  <si>
    <t>建筑占地</t>
  </si>
  <si>
    <t xml:space="preserve">房屋 </t>
  </si>
  <si>
    <t>空地</t>
  </si>
  <si>
    <t>宅基地</t>
  </si>
  <si>
    <t>房屋总价
（元）</t>
  </si>
  <si>
    <t>附着物（包青苗）金额
（元）</t>
  </si>
  <si>
    <t>搬迁费
按建筑面积（25元/㎡）</t>
  </si>
  <si>
    <t>附属设备迁移费</t>
  </si>
  <si>
    <t>停产停业损失补偿（按经营面积250元/㎡）</t>
  </si>
  <si>
    <t>九个月临时过渡安置费
（元）</t>
  </si>
  <si>
    <t>合计
（元）</t>
  </si>
  <si>
    <t>房屋总价的10%给予奖励
（元）</t>
  </si>
  <si>
    <t>总合计（包10%奖励）
（元）</t>
  </si>
  <si>
    <t>备注</t>
  </si>
  <si>
    <t>银行账号</t>
  </si>
  <si>
    <t>开户行</t>
  </si>
  <si>
    <t>银行网点</t>
  </si>
  <si>
    <t>建筑占地面积
（㎡）</t>
  </si>
  <si>
    <t>建筑占地安置费补偿
(元)
250元/㎡</t>
  </si>
  <si>
    <t>房屋 (建筑面积)
（㎡）</t>
  </si>
  <si>
    <t>房屋主体价值
(元)</t>
  </si>
  <si>
    <t>房屋室内装修价值
(元)</t>
  </si>
  <si>
    <t>空地面积
（㎡）</t>
  </si>
  <si>
    <t>空地补偿金额
（元）
80元/㎡</t>
  </si>
  <si>
    <t>宅基地面积
（㎡）</t>
  </si>
  <si>
    <t>宅基地补偿金额
（元）
250元/㎡</t>
  </si>
  <si>
    <t>GZL-NZ-028-4</t>
  </si>
  <si>
    <t>鹅一</t>
  </si>
  <si>
    <t>林焕祥</t>
  </si>
  <si>
    <t>GZL-NZ-029</t>
  </si>
  <si>
    <t>钟红彬</t>
  </si>
  <si>
    <t>GZL-NZ-030</t>
  </si>
  <si>
    <t>钟志彬</t>
  </si>
  <si>
    <t>GZL-NZ-031</t>
  </si>
  <si>
    <t>黄俊辉</t>
  </si>
  <si>
    <t>GZL-NZ-032-1</t>
  </si>
  <si>
    <t>张坤廉</t>
  </si>
  <si>
    <t>621631230100114084</t>
  </si>
  <si>
    <t>珠江村镇银行</t>
  </si>
  <si>
    <t>曙光路总行</t>
  </si>
  <si>
    <t>GZL-NZ-032</t>
  </si>
  <si>
    <t>32合水水库</t>
  </si>
  <si>
    <t>44183101040007754</t>
  </si>
  <si>
    <t>农业银行</t>
  </si>
  <si>
    <t>兴宁兴华路28号兴宁支行</t>
  </si>
  <si>
    <t>合计</t>
  </si>
  <si>
    <t xml:space="preserve">征地地点：宁中镇鹅一村、古塘村                      
 征拆工作人员：                                                  市交通局：                                      镇政府负责人（签名盖章）：
</t>
  </si>
  <si>
    <t xml:space="preserve">     1、上表面积单位均为：㎡</t>
  </si>
  <si>
    <t>2、如对上述内容有异议，请在7天内通过下面的联系方式进行咨询或举报。</t>
  </si>
  <si>
    <t>镇政府联系人：</t>
  </si>
  <si>
    <t>陈伟胜</t>
  </si>
  <si>
    <t>鹅一村联系人：</t>
  </si>
  <si>
    <t>张惠玲</t>
  </si>
  <si>
    <t>兴宁市宁中镇人民政府</t>
  </si>
  <si>
    <t>兴宁市宁中镇鹅一村民委员会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</si>
</sst>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_ "/>
    <numFmt numFmtId="178" formatCode="0_);[Red]\(0\)"/>
    <numFmt numFmtId="179" formatCode="0.00_);[Red]\(0.00\)"/>
  </numFmts>
  <fonts count="35"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24"/>
      <name val="宋体"/>
      <charset val="134"/>
    </font>
    <font>
      <sz val="18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rgb="FFFF0000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7" borderId="8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1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9" fontId="11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176" fontId="6" fillId="0" borderId="0" xfId="0" applyNumberFormat="1" applyFont="1" applyAlignment="1">
      <alignment horizontal="left" vertical="center" wrapText="1"/>
    </xf>
    <xf numFmtId="177" fontId="6" fillId="0" borderId="0" xfId="0" applyNumberFormat="1" applyFont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176" fontId="13" fillId="0" borderId="0" xfId="0" applyNumberFormat="1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176" fontId="13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176" fontId="13" fillId="0" borderId="0" xfId="0" applyNumberFormat="1" applyFont="1" applyFill="1" applyBorder="1" applyAlignment="1">
      <alignment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0" fillId="0" borderId="0" xfId="0" applyNumberForma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Z26"/>
  <sheetViews>
    <sheetView tabSelected="1" zoomScale="70" zoomScaleNormal="70" workbookViewId="0">
      <selection activeCell="G25" sqref="G25"/>
    </sheetView>
  </sheetViews>
  <sheetFormatPr defaultColWidth="9" defaultRowHeight="13.5"/>
  <cols>
    <col min="1" max="1" width="14.1083333333333" style="5" customWidth="1"/>
    <col min="2" max="2" width="6.25" style="6" customWidth="1"/>
    <col min="3" max="3" width="10.775" style="5" customWidth="1"/>
    <col min="4" max="4" width="12.3583333333333" style="7" customWidth="1"/>
    <col min="5" max="5" width="12.225" style="5" customWidth="1"/>
    <col min="6" max="6" width="15.35" style="7" customWidth="1"/>
    <col min="7" max="7" width="12.225" style="8" customWidth="1"/>
    <col min="8" max="8" width="11.4083333333333" style="5" customWidth="1"/>
    <col min="9" max="9" width="13.475" style="7" customWidth="1"/>
    <col min="10" max="10" width="11.4083333333333" style="5" customWidth="1"/>
    <col min="11" max="11" width="13.3333333333333" style="7" customWidth="1"/>
    <col min="12" max="18" width="11.75" style="8" customWidth="1"/>
    <col min="19" max="19" width="13.1916666666667" style="8" customWidth="1"/>
    <col min="20" max="20" width="14.525" style="8" customWidth="1"/>
    <col min="21" max="21" width="13.6083333333333" style="8" customWidth="1"/>
    <col min="22" max="22" width="13.0333333333333" style="5" customWidth="1"/>
    <col min="23" max="23" width="9.525" style="5" customWidth="1"/>
    <col min="24" max="24" width="26.6666666666667" style="5" customWidth="1"/>
    <col min="25" max="25" width="15.4" style="5" customWidth="1"/>
    <col min="26" max="26" width="29.675" style="5" customWidth="1"/>
    <col min="27" max="210" width="9" style="5"/>
    <col min="211" max="211" width="9.38333333333333" style="5" customWidth="1"/>
    <col min="212" max="214" width="9" style="5"/>
    <col min="215" max="215" width="10.8833333333333" style="5" customWidth="1"/>
    <col min="216" max="216" width="11.1333333333333" style="5" customWidth="1"/>
    <col min="217" max="217" width="11.75" style="5" customWidth="1"/>
    <col min="218" max="218" width="23.5" style="5" customWidth="1"/>
    <col min="219" max="219" width="14.8833333333333" style="5" customWidth="1"/>
    <col min="220" max="220" width="11.6333333333333" style="5" customWidth="1"/>
    <col min="221" max="466" width="9" style="5"/>
    <col min="467" max="467" width="9.38333333333333" style="5" customWidth="1"/>
    <col min="468" max="470" width="9" style="5"/>
    <col min="471" max="471" width="10.8833333333333" style="5" customWidth="1"/>
    <col min="472" max="472" width="11.1333333333333" style="5" customWidth="1"/>
    <col min="473" max="473" width="11.75" style="5" customWidth="1"/>
    <col min="474" max="474" width="23.5" style="5" customWidth="1"/>
    <col min="475" max="475" width="14.8833333333333" style="5" customWidth="1"/>
    <col min="476" max="476" width="11.6333333333333" style="5" customWidth="1"/>
    <col min="477" max="722" width="9" style="5"/>
    <col min="723" max="723" width="9.38333333333333" style="5" customWidth="1"/>
    <col min="724" max="726" width="9" style="5"/>
    <col min="727" max="727" width="10.8833333333333" style="5" customWidth="1"/>
    <col min="728" max="728" width="11.1333333333333" style="5" customWidth="1"/>
    <col min="729" max="729" width="11.75" style="5" customWidth="1"/>
    <col min="730" max="730" width="23.5" style="5" customWidth="1"/>
    <col min="731" max="731" width="14.8833333333333" style="5" customWidth="1"/>
    <col min="732" max="732" width="11.6333333333333" style="5" customWidth="1"/>
    <col min="733" max="978" width="9" style="5"/>
    <col min="979" max="979" width="9.38333333333333" style="5" customWidth="1"/>
    <col min="980" max="982" width="9" style="5"/>
    <col min="983" max="983" width="10.8833333333333" style="5" customWidth="1"/>
    <col min="984" max="984" width="11.1333333333333" style="5" customWidth="1"/>
    <col min="985" max="985" width="11.75" style="5" customWidth="1"/>
    <col min="986" max="986" width="23.5" style="5" customWidth="1"/>
    <col min="987" max="987" width="14.8833333333333" style="5" customWidth="1"/>
    <col min="988" max="988" width="11.6333333333333" style="5" customWidth="1"/>
    <col min="989" max="1234" width="9" style="5"/>
    <col min="1235" max="1235" width="9.38333333333333" style="5" customWidth="1"/>
    <col min="1236" max="1238" width="9" style="5"/>
    <col min="1239" max="1239" width="10.8833333333333" style="5" customWidth="1"/>
    <col min="1240" max="1240" width="11.1333333333333" style="5" customWidth="1"/>
    <col min="1241" max="1241" width="11.75" style="5" customWidth="1"/>
    <col min="1242" max="1242" width="23.5" style="5" customWidth="1"/>
    <col min="1243" max="1243" width="14.8833333333333" style="5" customWidth="1"/>
    <col min="1244" max="1244" width="11.6333333333333" style="5" customWidth="1"/>
    <col min="1245" max="1490" width="9" style="5"/>
    <col min="1491" max="1491" width="9.38333333333333" style="5" customWidth="1"/>
    <col min="1492" max="1494" width="9" style="5"/>
    <col min="1495" max="1495" width="10.8833333333333" style="5" customWidth="1"/>
    <col min="1496" max="1496" width="11.1333333333333" style="5" customWidth="1"/>
    <col min="1497" max="1497" width="11.75" style="5" customWidth="1"/>
    <col min="1498" max="1498" width="23.5" style="5" customWidth="1"/>
    <col min="1499" max="1499" width="14.8833333333333" style="5" customWidth="1"/>
    <col min="1500" max="1500" width="11.6333333333333" style="5" customWidth="1"/>
    <col min="1501" max="1746" width="9" style="5"/>
    <col min="1747" max="1747" width="9.38333333333333" style="5" customWidth="1"/>
    <col min="1748" max="1750" width="9" style="5"/>
    <col min="1751" max="1751" width="10.8833333333333" style="5" customWidth="1"/>
    <col min="1752" max="1752" width="11.1333333333333" style="5" customWidth="1"/>
    <col min="1753" max="1753" width="11.75" style="5" customWidth="1"/>
    <col min="1754" max="1754" width="23.5" style="5" customWidth="1"/>
    <col min="1755" max="1755" width="14.8833333333333" style="5" customWidth="1"/>
    <col min="1756" max="1756" width="11.6333333333333" style="5" customWidth="1"/>
    <col min="1757" max="2002" width="9" style="5"/>
    <col min="2003" max="2003" width="9.38333333333333" style="5" customWidth="1"/>
    <col min="2004" max="2006" width="9" style="5"/>
    <col min="2007" max="2007" width="10.8833333333333" style="5" customWidth="1"/>
    <col min="2008" max="2008" width="11.1333333333333" style="5" customWidth="1"/>
    <col min="2009" max="2009" width="11.75" style="5" customWidth="1"/>
    <col min="2010" max="2010" width="23.5" style="5" customWidth="1"/>
    <col min="2011" max="2011" width="14.8833333333333" style="5" customWidth="1"/>
    <col min="2012" max="2012" width="11.6333333333333" style="5" customWidth="1"/>
    <col min="2013" max="2258" width="9" style="5"/>
    <col min="2259" max="2259" width="9.38333333333333" style="5" customWidth="1"/>
    <col min="2260" max="2262" width="9" style="5"/>
    <col min="2263" max="2263" width="10.8833333333333" style="5" customWidth="1"/>
    <col min="2264" max="2264" width="11.1333333333333" style="5" customWidth="1"/>
    <col min="2265" max="2265" width="11.75" style="5" customWidth="1"/>
    <col min="2266" max="2266" width="23.5" style="5" customWidth="1"/>
    <col min="2267" max="2267" width="14.8833333333333" style="5" customWidth="1"/>
    <col min="2268" max="2268" width="11.6333333333333" style="5" customWidth="1"/>
    <col min="2269" max="2514" width="9" style="5"/>
    <col min="2515" max="2515" width="9.38333333333333" style="5" customWidth="1"/>
    <col min="2516" max="2518" width="9" style="5"/>
    <col min="2519" max="2519" width="10.8833333333333" style="5" customWidth="1"/>
    <col min="2520" max="2520" width="11.1333333333333" style="5" customWidth="1"/>
    <col min="2521" max="2521" width="11.75" style="5" customWidth="1"/>
    <col min="2522" max="2522" width="23.5" style="5" customWidth="1"/>
    <col min="2523" max="2523" width="14.8833333333333" style="5" customWidth="1"/>
    <col min="2524" max="2524" width="11.6333333333333" style="5" customWidth="1"/>
    <col min="2525" max="2770" width="9" style="5"/>
    <col min="2771" max="2771" width="9.38333333333333" style="5" customWidth="1"/>
    <col min="2772" max="2774" width="9" style="5"/>
    <col min="2775" max="2775" width="10.8833333333333" style="5" customWidth="1"/>
    <col min="2776" max="2776" width="11.1333333333333" style="5" customWidth="1"/>
    <col min="2777" max="2777" width="11.75" style="5" customWidth="1"/>
    <col min="2778" max="2778" width="23.5" style="5" customWidth="1"/>
    <col min="2779" max="2779" width="14.8833333333333" style="5" customWidth="1"/>
    <col min="2780" max="2780" width="11.6333333333333" style="5" customWidth="1"/>
    <col min="2781" max="3026" width="9" style="5"/>
    <col min="3027" max="3027" width="9.38333333333333" style="5" customWidth="1"/>
    <col min="3028" max="3030" width="9" style="5"/>
    <col min="3031" max="3031" width="10.8833333333333" style="5" customWidth="1"/>
    <col min="3032" max="3032" width="11.1333333333333" style="5" customWidth="1"/>
    <col min="3033" max="3033" width="11.75" style="5" customWidth="1"/>
    <col min="3034" max="3034" width="23.5" style="5" customWidth="1"/>
    <col min="3035" max="3035" width="14.8833333333333" style="5" customWidth="1"/>
    <col min="3036" max="3036" width="11.6333333333333" style="5" customWidth="1"/>
    <col min="3037" max="3282" width="9" style="5"/>
    <col min="3283" max="3283" width="9.38333333333333" style="5" customWidth="1"/>
    <col min="3284" max="3286" width="9" style="5"/>
    <col min="3287" max="3287" width="10.8833333333333" style="5" customWidth="1"/>
    <col min="3288" max="3288" width="11.1333333333333" style="5" customWidth="1"/>
    <col min="3289" max="3289" width="11.75" style="5" customWidth="1"/>
    <col min="3290" max="3290" width="23.5" style="5" customWidth="1"/>
    <col min="3291" max="3291" width="14.8833333333333" style="5" customWidth="1"/>
    <col min="3292" max="3292" width="11.6333333333333" style="5" customWidth="1"/>
    <col min="3293" max="3538" width="9" style="5"/>
    <col min="3539" max="3539" width="9.38333333333333" style="5" customWidth="1"/>
    <col min="3540" max="3542" width="9" style="5"/>
    <col min="3543" max="3543" width="10.8833333333333" style="5" customWidth="1"/>
    <col min="3544" max="3544" width="11.1333333333333" style="5" customWidth="1"/>
    <col min="3545" max="3545" width="11.75" style="5" customWidth="1"/>
    <col min="3546" max="3546" width="23.5" style="5" customWidth="1"/>
    <col min="3547" max="3547" width="14.8833333333333" style="5" customWidth="1"/>
    <col min="3548" max="3548" width="11.6333333333333" style="5" customWidth="1"/>
    <col min="3549" max="3794" width="9" style="5"/>
    <col min="3795" max="3795" width="9.38333333333333" style="5" customWidth="1"/>
    <col min="3796" max="3798" width="9" style="5"/>
    <col min="3799" max="3799" width="10.8833333333333" style="5" customWidth="1"/>
    <col min="3800" max="3800" width="11.1333333333333" style="5" customWidth="1"/>
    <col min="3801" max="3801" width="11.75" style="5" customWidth="1"/>
    <col min="3802" max="3802" width="23.5" style="5" customWidth="1"/>
    <col min="3803" max="3803" width="14.8833333333333" style="5" customWidth="1"/>
    <col min="3804" max="3804" width="11.6333333333333" style="5" customWidth="1"/>
    <col min="3805" max="4050" width="9" style="5"/>
    <col min="4051" max="4051" width="9.38333333333333" style="5" customWidth="1"/>
    <col min="4052" max="4054" width="9" style="5"/>
    <col min="4055" max="4055" width="10.8833333333333" style="5" customWidth="1"/>
    <col min="4056" max="4056" width="11.1333333333333" style="5" customWidth="1"/>
    <col min="4057" max="4057" width="11.75" style="5" customWidth="1"/>
    <col min="4058" max="4058" width="23.5" style="5" customWidth="1"/>
    <col min="4059" max="4059" width="14.8833333333333" style="5" customWidth="1"/>
    <col min="4060" max="4060" width="11.6333333333333" style="5" customWidth="1"/>
    <col min="4061" max="4306" width="9" style="5"/>
    <col min="4307" max="4307" width="9.38333333333333" style="5" customWidth="1"/>
    <col min="4308" max="4310" width="9" style="5"/>
    <col min="4311" max="4311" width="10.8833333333333" style="5" customWidth="1"/>
    <col min="4312" max="4312" width="11.1333333333333" style="5" customWidth="1"/>
    <col min="4313" max="4313" width="11.75" style="5" customWidth="1"/>
    <col min="4314" max="4314" width="23.5" style="5" customWidth="1"/>
    <col min="4315" max="4315" width="14.8833333333333" style="5" customWidth="1"/>
    <col min="4316" max="4316" width="11.6333333333333" style="5" customWidth="1"/>
    <col min="4317" max="4562" width="9" style="5"/>
    <col min="4563" max="4563" width="9.38333333333333" style="5" customWidth="1"/>
    <col min="4564" max="4566" width="9" style="5"/>
    <col min="4567" max="4567" width="10.8833333333333" style="5" customWidth="1"/>
    <col min="4568" max="4568" width="11.1333333333333" style="5" customWidth="1"/>
    <col min="4569" max="4569" width="11.75" style="5" customWidth="1"/>
    <col min="4570" max="4570" width="23.5" style="5" customWidth="1"/>
    <col min="4571" max="4571" width="14.8833333333333" style="5" customWidth="1"/>
    <col min="4572" max="4572" width="11.6333333333333" style="5" customWidth="1"/>
    <col min="4573" max="4818" width="9" style="5"/>
    <col min="4819" max="4819" width="9.38333333333333" style="5" customWidth="1"/>
    <col min="4820" max="4822" width="9" style="5"/>
    <col min="4823" max="4823" width="10.8833333333333" style="5" customWidth="1"/>
    <col min="4824" max="4824" width="11.1333333333333" style="5" customWidth="1"/>
    <col min="4825" max="4825" width="11.75" style="5" customWidth="1"/>
    <col min="4826" max="4826" width="23.5" style="5" customWidth="1"/>
    <col min="4827" max="4827" width="14.8833333333333" style="5" customWidth="1"/>
    <col min="4828" max="4828" width="11.6333333333333" style="5" customWidth="1"/>
    <col min="4829" max="5074" width="9" style="5"/>
    <col min="5075" max="5075" width="9.38333333333333" style="5" customWidth="1"/>
    <col min="5076" max="5078" width="9" style="5"/>
    <col min="5079" max="5079" width="10.8833333333333" style="5" customWidth="1"/>
    <col min="5080" max="5080" width="11.1333333333333" style="5" customWidth="1"/>
    <col min="5081" max="5081" width="11.75" style="5" customWidth="1"/>
    <col min="5082" max="5082" width="23.5" style="5" customWidth="1"/>
    <col min="5083" max="5083" width="14.8833333333333" style="5" customWidth="1"/>
    <col min="5084" max="5084" width="11.6333333333333" style="5" customWidth="1"/>
    <col min="5085" max="5330" width="9" style="5"/>
    <col min="5331" max="5331" width="9.38333333333333" style="5" customWidth="1"/>
    <col min="5332" max="5334" width="9" style="5"/>
    <col min="5335" max="5335" width="10.8833333333333" style="5" customWidth="1"/>
    <col min="5336" max="5336" width="11.1333333333333" style="5" customWidth="1"/>
    <col min="5337" max="5337" width="11.75" style="5" customWidth="1"/>
    <col min="5338" max="5338" width="23.5" style="5" customWidth="1"/>
    <col min="5339" max="5339" width="14.8833333333333" style="5" customWidth="1"/>
    <col min="5340" max="5340" width="11.6333333333333" style="5" customWidth="1"/>
    <col min="5341" max="5586" width="9" style="5"/>
    <col min="5587" max="5587" width="9.38333333333333" style="5" customWidth="1"/>
    <col min="5588" max="5590" width="9" style="5"/>
    <col min="5591" max="5591" width="10.8833333333333" style="5" customWidth="1"/>
    <col min="5592" max="5592" width="11.1333333333333" style="5" customWidth="1"/>
    <col min="5593" max="5593" width="11.75" style="5" customWidth="1"/>
    <col min="5594" max="5594" width="23.5" style="5" customWidth="1"/>
    <col min="5595" max="5595" width="14.8833333333333" style="5" customWidth="1"/>
    <col min="5596" max="5596" width="11.6333333333333" style="5" customWidth="1"/>
    <col min="5597" max="5842" width="9" style="5"/>
    <col min="5843" max="5843" width="9.38333333333333" style="5" customWidth="1"/>
    <col min="5844" max="5846" width="9" style="5"/>
    <col min="5847" max="5847" width="10.8833333333333" style="5" customWidth="1"/>
    <col min="5848" max="5848" width="11.1333333333333" style="5" customWidth="1"/>
    <col min="5849" max="5849" width="11.75" style="5" customWidth="1"/>
    <col min="5850" max="5850" width="23.5" style="5" customWidth="1"/>
    <col min="5851" max="5851" width="14.8833333333333" style="5" customWidth="1"/>
    <col min="5852" max="5852" width="11.6333333333333" style="5" customWidth="1"/>
    <col min="5853" max="6098" width="9" style="5"/>
    <col min="6099" max="6099" width="9.38333333333333" style="5" customWidth="1"/>
    <col min="6100" max="6102" width="9" style="5"/>
    <col min="6103" max="6103" width="10.8833333333333" style="5" customWidth="1"/>
    <col min="6104" max="6104" width="11.1333333333333" style="5" customWidth="1"/>
    <col min="6105" max="6105" width="11.75" style="5" customWidth="1"/>
    <col min="6106" max="6106" width="23.5" style="5" customWidth="1"/>
    <col min="6107" max="6107" width="14.8833333333333" style="5" customWidth="1"/>
    <col min="6108" max="6108" width="11.6333333333333" style="5" customWidth="1"/>
    <col min="6109" max="6354" width="9" style="5"/>
    <col min="6355" max="6355" width="9.38333333333333" style="5" customWidth="1"/>
    <col min="6356" max="6358" width="9" style="5"/>
    <col min="6359" max="6359" width="10.8833333333333" style="5" customWidth="1"/>
    <col min="6360" max="6360" width="11.1333333333333" style="5" customWidth="1"/>
    <col min="6361" max="6361" width="11.75" style="5" customWidth="1"/>
    <col min="6362" max="6362" width="23.5" style="5" customWidth="1"/>
    <col min="6363" max="6363" width="14.8833333333333" style="5" customWidth="1"/>
    <col min="6364" max="6364" width="11.6333333333333" style="5" customWidth="1"/>
    <col min="6365" max="6610" width="9" style="5"/>
    <col min="6611" max="6611" width="9.38333333333333" style="5" customWidth="1"/>
    <col min="6612" max="6614" width="9" style="5"/>
    <col min="6615" max="6615" width="10.8833333333333" style="5" customWidth="1"/>
    <col min="6616" max="6616" width="11.1333333333333" style="5" customWidth="1"/>
    <col min="6617" max="6617" width="11.75" style="5" customWidth="1"/>
    <col min="6618" max="6618" width="23.5" style="5" customWidth="1"/>
    <col min="6619" max="6619" width="14.8833333333333" style="5" customWidth="1"/>
    <col min="6620" max="6620" width="11.6333333333333" style="5" customWidth="1"/>
    <col min="6621" max="6866" width="9" style="5"/>
    <col min="6867" max="6867" width="9.38333333333333" style="5" customWidth="1"/>
    <col min="6868" max="6870" width="9" style="5"/>
    <col min="6871" max="6871" width="10.8833333333333" style="5" customWidth="1"/>
    <col min="6872" max="6872" width="11.1333333333333" style="5" customWidth="1"/>
    <col min="6873" max="6873" width="11.75" style="5" customWidth="1"/>
    <col min="6874" max="6874" width="23.5" style="5" customWidth="1"/>
    <col min="6875" max="6875" width="14.8833333333333" style="5" customWidth="1"/>
    <col min="6876" max="6876" width="11.6333333333333" style="5" customWidth="1"/>
    <col min="6877" max="7122" width="9" style="5"/>
    <col min="7123" max="7123" width="9.38333333333333" style="5" customWidth="1"/>
    <col min="7124" max="7126" width="9" style="5"/>
    <col min="7127" max="7127" width="10.8833333333333" style="5" customWidth="1"/>
    <col min="7128" max="7128" width="11.1333333333333" style="5" customWidth="1"/>
    <col min="7129" max="7129" width="11.75" style="5" customWidth="1"/>
    <col min="7130" max="7130" width="23.5" style="5" customWidth="1"/>
    <col min="7131" max="7131" width="14.8833333333333" style="5" customWidth="1"/>
    <col min="7132" max="7132" width="11.6333333333333" style="5" customWidth="1"/>
    <col min="7133" max="7378" width="9" style="5"/>
    <col min="7379" max="7379" width="9.38333333333333" style="5" customWidth="1"/>
    <col min="7380" max="7382" width="9" style="5"/>
    <col min="7383" max="7383" width="10.8833333333333" style="5" customWidth="1"/>
    <col min="7384" max="7384" width="11.1333333333333" style="5" customWidth="1"/>
    <col min="7385" max="7385" width="11.75" style="5" customWidth="1"/>
    <col min="7386" max="7386" width="23.5" style="5" customWidth="1"/>
    <col min="7387" max="7387" width="14.8833333333333" style="5" customWidth="1"/>
    <col min="7388" max="7388" width="11.6333333333333" style="5" customWidth="1"/>
    <col min="7389" max="7634" width="9" style="5"/>
    <col min="7635" max="7635" width="9.38333333333333" style="5" customWidth="1"/>
    <col min="7636" max="7638" width="9" style="5"/>
    <col min="7639" max="7639" width="10.8833333333333" style="5" customWidth="1"/>
    <col min="7640" max="7640" width="11.1333333333333" style="5" customWidth="1"/>
    <col min="7641" max="7641" width="11.75" style="5" customWidth="1"/>
    <col min="7642" max="7642" width="23.5" style="5" customWidth="1"/>
    <col min="7643" max="7643" width="14.8833333333333" style="5" customWidth="1"/>
    <col min="7644" max="7644" width="11.6333333333333" style="5" customWidth="1"/>
    <col min="7645" max="7890" width="9" style="5"/>
    <col min="7891" max="7891" width="9.38333333333333" style="5" customWidth="1"/>
    <col min="7892" max="7894" width="9" style="5"/>
    <col min="7895" max="7895" width="10.8833333333333" style="5" customWidth="1"/>
    <col min="7896" max="7896" width="11.1333333333333" style="5" customWidth="1"/>
    <col min="7897" max="7897" width="11.75" style="5" customWidth="1"/>
    <col min="7898" max="7898" width="23.5" style="5" customWidth="1"/>
    <col min="7899" max="7899" width="14.8833333333333" style="5" customWidth="1"/>
    <col min="7900" max="7900" width="11.6333333333333" style="5" customWidth="1"/>
    <col min="7901" max="8146" width="9" style="5"/>
    <col min="8147" max="8147" width="9.38333333333333" style="5" customWidth="1"/>
    <col min="8148" max="8150" width="9" style="5"/>
    <col min="8151" max="8151" width="10.8833333333333" style="5" customWidth="1"/>
    <col min="8152" max="8152" width="11.1333333333333" style="5" customWidth="1"/>
    <col min="8153" max="8153" width="11.75" style="5" customWidth="1"/>
    <col min="8154" max="8154" width="23.5" style="5" customWidth="1"/>
    <col min="8155" max="8155" width="14.8833333333333" style="5" customWidth="1"/>
    <col min="8156" max="8156" width="11.6333333333333" style="5" customWidth="1"/>
    <col min="8157" max="8402" width="9" style="5"/>
    <col min="8403" max="8403" width="9.38333333333333" style="5" customWidth="1"/>
    <col min="8404" max="8406" width="9" style="5"/>
    <col min="8407" max="8407" width="10.8833333333333" style="5" customWidth="1"/>
    <col min="8408" max="8408" width="11.1333333333333" style="5" customWidth="1"/>
    <col min="8409" max="8409" width="11.75" style="5" customWidth="1"/>
    <col min="8410" max="8410" width="23.5" style="5" customWidth="1"/>
    <col min="8411" max="8411" width="14.8833333333333" style="5" customWidth="1"/>
    <col min="8412" max="8412" width="11.6333333333333" style="5" customWidth="1"/>
    <col min="8413" max="8658" width="9" style="5"/>
    <col min="8659" max="8659" width="9.38333333333333" style="5" customWidth="1"/>
    <col min="8660" max="8662" width="9" style="5"/>
    <col min="8663" max="8663" width="10.8833333333333" style="5" customWidth="1"/>
    <col min="8664" max="8664" width="11.1333333333333" style="5" customWidth="1"/>
    <col min="8665" max="8665" width="11.75" style="5" customWidth="1"/>
    <col min="8666" max="8666" width="23.5" style="5" customWidth="1"/>
    <col min="8667" max="8667" width="14.8833333333333" style="5" customWidth="1"/>
    <col min="8668" max="8668" width="11.6333333333333" style="5" customWidth="1"/>
    <col min="8669" max="8914" width="9" style="5"/>
    <col min="8915" max="8915" width="9.38333333333333" style="5" customWidth="1"/>
    <col min="8916" max="8918" width="9" style="5"/>
    <col min="8919" max="8919" width="10.8833333333333" style="5" customWidth="1"/>
    <col min="8920" max="8920" width="11.1333333333333" style="5" customWidth="1"/>
    <col min="8921" max="8921" width="11.75" style="5" customWidth="1"/>
    <col min="8922" max="8922" width="23.5" style="5" customWidth="1"/>
    <col min="8923" max="8923" width="14.8833333333333" style="5" customWidth="1"/>
    <col min="8924" max="8924" width="11.6333333333333" style="5" customWidth="1"/>
    <col min="8925" max="9170" width="9" style="5"/>
    <col min="9171" max="9171" width="9.38333333333333" style="5" customWidth="1"/>
    <col min="9172" max="9174" width="9" style="5"/>
    <col min="9175" max="9175" width="10.8833333333333" style="5" customWidth="1"/>
    <col min="9176" max="9176" width="11.1333333333333" style="5" customWidth="1"/>
    <col min="9177" max="9177" width="11.75" style="5" customWidth="1"/>
    <col min="9178" max="9178" width="23.5" style="5" customWidth="1"/>
    <col min="9179" max="9179" width="14.8833333333333" style="5" customWidth="1"/>
    <col min="9180" max="9180" width="11.6333333333333" style="5" customWidth="1"/>
    <col min="9181" max="9426" width="9" style="5"/>
    <col min="9427" max="9427" width="9.38333333333333" style="5" customWidth="1"/>
    <col min="9428" max="9430" width="9" style="5"/>
    <col min="9431" max="9431" width="10.8833333333333" style="5" customWidth="1"/>
    <col min="9432" max="9432" width="11.1333333333333" style="5" customWidth="1"/>
    <col min="9433" max="9433" width="11.75" style="5" customWidth="1"/>
    <col min="9434" max="9434" width="23.5" style="5" customWidth="1"/>
    <col min="9435" max="9435" width="14.8833333333333" style="5" customWidth="1"/>
    <col min="9436" max="9436" width="11.6333333333333" style="5" customWidth="1"/>
    <col min="9437" max="9682" width="9" style="5"/>
    <col min="9683" max="9683" width="9.38333333333333" style="5" customWidth="1"/>
    <col min="9684" max="9686" width="9" style="5"/>
    <col min="9687" max="9687" width="10.8833333333333" style="5" customWidth="1"/>
    <col min="9688" max="9688" width="11.1333333333333" style="5" customWidth="1"/>
    <col min="9689" max="9689" width="11.75" style="5" customWidth="1"/>
    <col min="9690" max="9690" width="23.5" style="5" customWidth="1"/>
    <col min="9691" max="9691" width="14.8833333333333" style="5" customWidth="1"/>
    <col min="9692" max="9692" width="11.6333333333333" style="5" customWidth="1"/>
    <col min="9693" max="9938" width="9" style="5"/>
    <col min="9939" max="9939" width="9.38333333333333" style="5" customWidth="1"/>
    <col min="9940" max="9942" width="9" style="5"/>
    <col min="9943" max="9943" width="10.8833333333333" style="5" customWidth="1"/>
    <col min="9944" max="9944" width="11.1333333333333" style="5" customWidth="1"/>
    <col min="9945" max="9945" width="11.75" style="5" customWidth="1"/>
    <col min="9946" max="9946" width="23.5" style="5" customWidth="1"/>
    <col min="9947" max="9947" width="14.8833333333333" style="5" customWidth="1"/>
    <col min="9948" max="9948" width="11.6333333333333" style="5" customWidth="1"/>
    <col min="9949" max="10194" width="9" style="5"/>
    <col min="10195" max="10195" width="9.38333333333333" style="5" customWidth="1"/>
    <col min="10196" max="10198" width="9" style="5"/>
    <col min="10199" max="10199" width="10.8833333333333" style="5" customWidth="1"/>
    <col min="10200" max="10200" width="11.1333333333333" style="5" customWidth="1"/>
    <col min="10201" max="10201" width="11.75" style="5" customWidth="1"/>
    <col min="10202" max="10202" width="23.5" style="5" customWidth="1"/>
    <col min="10203" max="10203" width="14.8833333333333" style="5" customWidth="1"/>
    <col min="10204" max="10204" width="11.6333333333333" style="5" customWidth="1"/>
    <col min="10205" max="10450" width="9" style="5"/>
    <col min="10451" max="10451" width="9.38333333333333" style="5" customWidth="1"/>
    <col min="10452" max="10454" width="9" style="5"/>
    <col min="10455" max="10455" width="10.8833333333333" style="5" customWidth="1"/>
    <col min="10456" max="10456" width="11.1333333333333" style="5" customWidth="1"/>
    <col min="10457" max="10457" width="11.75" style="5" customWidth="1"/>
    <col min="10458" max="10458" width="23.5" style="5" customWidth="1"/>
    <col min="10459" max="10459" width="14.8833333333333" style="5" customWidth="1"/>
    <col min="10460" max="10460" width="11.6333333333333" style="5" customWidth="1"/>
    <col min="10461" max="10706" width="9" style="5"/>
    <col min="10707" max="10707" width="9.38333333333333" style="5" customWidth="1"/>
    <col min="10708" max="10710" width="9" style="5"/>
    <col min="10711" max="10711" width="10.8833333333333" style="5" customWidth="1"/>
    <col min="10712" max="10712" width="11.1333333333333" style="5" customWidth="1"/>
    <col min="10713" max="10713" width="11.75" style="5" customWidth="1"/>
    <col min="10714" max="10714" width="23.5" style="5" customWidth="1"/>
    <col min="10715" max="10715" width="14.8833333333333" style="5" customWidth="1"/>
    <col min="10716" max="10716" width="11.6333333333333" style="5" customWidth="1"/>
    <col min="10717" max="10962" width="9" style="5"/>
    <col min="10963" max="10963" width="9.38333333333333" style="5" customWidth="1"/>
    <col min="10964" max="10966" width="9" style="5"/>
    <col min="10967" max="10967" width="10.8833333333333" style="5" customWidth="1"/>
    <col min="10968" max="10968" width="11.1333333333333" style="5" customWidth="1"/>
    <col min="10969" max="10969" width="11.75" style="5" customWidth="1"/>
    <col min="10970" max="10970" width="23.5" style="5" customWidth="1"/>
    <col min="10971" max="10971" width="14.8833333333333" style="5" customWidth="1"/>
    <col min="10972" max="10972" width="11.6333333333333" style="5" customWidth="1"/>
    <col min="10973" max="11218" width="9" style="5"/>
    <col min="11219" max="11219" width="9.38333333333333" style="5" customWidth="1"/>
    <col min="11220" max="11222" width="9" style="5"/>
    <col min="11223" max="11223" width="10.8833333333333" style="5" customWidth="1"/>
    <col min="11224" max="11224" width="11.1333333333333" style="5" customWidth="1"/>
    <col min="11225" max="11225" width="11.75" style="5" customWidth="1"/>
    <col min="11226" max="11226" width="23.5" style="5" customWidth="1"/>
    <col min="11227" max="11227" width="14.8833333333333" style="5" customWidth="1"/>
    <col min="11228" max="11228" width="11.6333333333333" style="5" customWidth="1"/>
    <col min="11229" max="11474" width="9" style="5"/>
    <col min="11475" max="11475" width="9.38333333333333" style="5" customWidth="1"/>
    <col min="11476" max="11478" width="9" style="5"/>
    <col min="11479" max="11479" width="10.8833333333333" style="5" customWidth="1"/>
    <col min="11480" max="11480" width="11.1333333333333" style="5" customWidth="1"/>
    <col min="11481" max="11481" width="11.75" style="5" customWidth="1"/>
    <col min="11482" max="11482" width="23.5" style="5" customWidth="1"/>
    <col min="11483" max="11483" width="14.8833333333333" style="5" customWidth="1"/>
    <col min="11484" max="11484" width="11.6333333333333" style="5" customWidth="1"/>
    <col min="11485" max="11730" width="9" style="5"/>
    <col min="11731" max="11731" width="9.38333333333333" style="5" customWidth="1"/>
    <col min="11732" max="11734" width="9" style="5"/>
    <col min="11735" max="11735" width="10.8833333333333" style="5" customWidth="1"/>
    <col min="11736" max="11736" width="11.1333333333333" style="5" customWidth="1"/>
    <col min="11737" max="11737" width="11.75" style="5" customWidth="1"/>
    <col min="11738" max="11738" width="23.5" style="5" customWidth="1"/>
    <col min="11739" max="11739" width="14.8833333333333" style="5" customWidth="1"/>
    <col min="11740" max="11740" width="11.6333333333333" style="5" customWidth="1"/>
    <col min="11741" max="11986" width="9" style="5"/>
    <col min="11987" max="11987" width="9.38333333333333" style="5" customWidth="1"/>
    <col min="11988" max="11990" width="9" style="5"/>
    <col min="11991" max="11991" width="10.8833333333333" style="5" customWidth="1"/>
    <col min="11992" max="11992" width="11.1333333333333" style="5" customWidth="1"/>
    <col min="11993" max="11993" width="11.75" style="5" customWidth="1"/>
    <col min="11994" max="11994" width="23.5" style="5" customWidth="1"/>
    <col min="11995" max="11995" width="14.8833333333333" style="5" customWidth="1"/>
    <col min="11996" max="11996" width="11.6333333333333" style="5" customWidth="1"/>
    <col min="11997" max="12242" width="9" style="5"/>
    <col min="12243" max="12243" width="9.38333333333333" style="5" customWidth="1"/>
    <col min="12244" max="12246" width="9" style="5"/>
    <col min="12247" max="12247" width="10.8833333333333" style="5" customWidth="1"/>
    <col min="12248" max="12248" width="11.1333333333333" style="5" customWidth="1"/>
    <col min="12249" max="12249" width="11.75" style="5" customWidth="1"/>
    <col min="12250" max="12250" width="23.5" style="5" customWidth="1"/>
    <col min="12251" max="12251" width="14.8833333333333" style="5" customWidth="1"/>
    <col min="12252" max="12252" width="11.6333333333333" style="5" customWidth="1"/>
    <col min="12253" max="12498" width="9" style="5"/>
    <col min="12499" max="12499" width="9.38333333333333" style="5" customWidth="1"/>
    <col min="12500" max="12502" width="9" style="5"/>
    <col min="12503" max="12503" width="10.8833333333333" style="5" customWidth="1"/>
    <col min="12504" max="12504" width="11.1333333333333" style="5" customWidth="1"/>
    <col min="12505" max="12505" width="11.75" style="5" customWidth="1"/>
    <col min="12506" max="12506" width="23.5" style="5" customWidth="1"/>
    <col min="12507" max="12507" width="14.8833333333333" style="5" customWidth="1"/>
    <col min="12508" max="12508" width="11.6333333333333" style="5" customWidth="1"/>
    <col min="12509" max="12754" width="9" style="5"/>
    <col min="12755" max="12755" width="9.38333333333333" style="5" customWidth="1"/>
    <col min="12756" max="12758" width="9" style="5"/>
    <col min="12759" max="12759" width="10.8833333333333" style="5" customWidth="1"/>
    <col min="12760" max="12760" width="11.1333333333333" style="5" customWidth="1"/>
    <col min="12761" max="12761" width="11.75" style="5" customWidth="1"/>
    <col min="12762" max="12762" width="23.5" style="5" customWidth="1"/>
    <col min="12763" max="12763" width="14.8833333333333" style="5" customWidth="1"/>
    <col min="12764" max="12764" width="11.6333333333333" style="5" customWidth="1"/>
    <col min="12765" max="13010" width="9" style="5"/>
    <col min="13011" max="13011" width="9.38333333333333" style="5" customWidth="1"/>
    <col min="13012" max="13014" width="9" style="5"/>
    <col min="13015" max="13015" width="10.8833333333333" style="5" customWidth="1"/>
    <col min="13016" max="13016" width="11.1333333333333" style="5" customWidth="1"/>
    <col min="13017" max="13017" width="11.75" style="5" customWidth="1"/>
    <col min="13018" max="13018" width="23.5" style="5" customWidth="1"/>
    <col min="13019" max="13019" width="14.8833333333333" style="5" customWidth="1"/>
    <col min="13020" max="13020" width="11.6333333333333" style="5" customWidth="1"/>
    <col min="13021" max="13266" width="9" style="5"/>
    <col min="13267" max="13267" width="9.38333333333333" style="5" customWidth="1"/>
    <col min="13268" max="13270" width="9" style="5"/>
    <col min="13271" max="13271" width="10.8833333333333" style="5" customWidth="1"/>
    <col min="13272" max="13272" width="11.1333333333333" style="5" customWidth="1"/>
    <col min="13273" max="13273" width="11.75" style="5" customWidth="1"/>
    <col min="13274" max="13274" width="23.5" style="5" customWidth="1"/>
    <col min="13275" max="13275" width="14.8833333333333" style="5" customWidth="1"/>
    <col min="13276" max="13276" width="11.6333333333333" style="5" customWidth="1"/>
    <col min="13277" max="13522" width="9" style="5"/>
    <col min="13523" max="13523" width="9.38333333333333" style="5" customWidth="1"/>
    <col min="13524" max="13526" width="9" style="5"/>
    <col min="13527" max="13527" width="10.8833333333333" style="5" customWidth="1"/>
    <col min="13528" max="13528" width="11.1333333333333" style="5" customWidth="1"/>
    <col min="13529" max="13529" width="11.75" style="5" customWidth="1"/>
    <col min="13530" max="13530" width="23.5" style="5" customWidth="1"/>
    <col min="13531" max="13531" width="14.8833333333333" style="5" customWidth="1"/>
    <col min="13532" max="13532" width="11.6333333333333" style="5" customWidth="1"/>
    <col min="13533" max="13778" width="9" style="5"/>
    <col min="13779" max="13779" width="9.38333333333333" style="5" customWidth="1"/>
    <col min="13780" max="13782" width="9" style="5"/>
    <col min="13783" max="13783" width="10.8833333333333" style="5" customWidth="1"/>
    <col min="13784" max="13784" width="11.1333333333333" style="5" customWidth="1"/>
    <col min="13785" max="13785" width="11.75" style="5" customWidth="1"/>
    <col min="13786" max="13786" width="23.5" style="5" customWidth="1"/>
    <col min="13787" max="13787" width="14.8833333333333" style="5" customWidth="1"/>
    <col min="13788" max="13788" width="11.6333333333333" style="5" customWidth="1"/>
    <col min="13789" max="14034" width="9" style="5"/>
    <col min="14035" max="14035" width="9.38333333333333" style="5" customWidth="1"/>
    <col min="14036" max="14038" width="9" style="5"/>
    <col min="14039" max="14039" width="10.8833333333333" style="5" customWidth="1"/>
    <col min="14040" max="14040" width="11.1333333333333" style="5" customWidth="1"/>
    <col min="14041" max="14041" width="11.75" style="5" customWidth="1"/>
    <col min="14042" max="14042" width="23.5" style="5" customWidth="1"/>
    <col min="14043" max="14043" width="14.8833333333333" style="5" customWidth="1"/>
    <col min="14044" max="14044" width="11.6333333333333" style="5" customWidth="1"/>
    <col min="14045" max="14290" width="9" style="5"/>
    <col min="14291" max="14291" width="9.38333333333333" style="5" customWidth="1"/>
    <col min="14292" max="14294" width="9" style="5"/>
    <col min="14295" max="14295" width="10.8833333333333" style="5" customWidth="1"/>
    <col min="14296" max="14296" width="11.1333333333333" style="5" customWidth="1"/>
    <col min="14297" max="14297" width="11.75" style="5" customWidth="1"/>
    <col min="14298" max="14298" width="23.5" style="5" customWidth="1"/>
    <col min="14299" max="14299" width="14.8833333333333" style="5" customWidth="1"/>
    <col min="14300" max="14300" width="11.6333333333333" style="5" customWidth="1"/>
    <col min="14301" max="14546" width="9" style="5"/>
    <col min="14547" max="14547" width="9.38333333333333" style="5" customWidth="1"/>
    <col min="14548" max="14550" width="9" style="5"/>
    <col min="14551" max="14551" width="10.8833333333333" style="5" customWidth="1"/>
    <col min="14552" max="14552" width="11.1333333333333" style="5" customWidth="1"/>
    <col min="14553" max="14553" width="11.75" style="5" customWidth="1"/>
    <col min="14554" max="14554" width="23.5" style="5" customWidth="1"/>
    <col min="14555" max="14555" width="14.8833333333333" style="5" customWidth="1"/>
    <col min="14556" max="14556" width="11.6333333333333" style="5" customWidth="1"/>
    <col min="14557" max="14802" width="9" style="5"/>
    <col min="14803" max="14803" width="9.38333333333333" style="5" customWidth="1"/>
    <col min="14804" max="14806" width="9" style="5"/>
    <col min="14807" max="14807" width="10.8833333333333" style="5" customWidth="1"/>
    <col min="14808" max="14808" width="11.1333333333333" style="5" customWidth="1"/>
    <col min="14809" max="14809" width="11.75" style="5" customWidth="1"/>
    <col min="14810" max="14810" width="23.5" style="5" customWidth="1"/>
    <col min="14811" max="14811" width="14.8833333333333" style="5" customWidth="1"/>
    <col min="14812" max="14812" width="11.6333333333333" style="5" customWidth="1"/>
    <col min="14813" max="15058" width="9" style="5"/>
    <col min="15059" max="15059" width="9.38333333333333" style="5" customWidth="1"/>
    <col min="15060" max="15062" width="9" style="5"/>
    <col min="15063" max="15063" width="10.8833333333333" style="5" customWidth="1"/>
    <col min="15064" max="15064" width="11.1333333333333" style="5" customWidth="1"/>
    <col min="15065" max="15065" width="11.75" style="5" customWidth="1"/>
    <col min="15066" max="15066" width="23.5" style="5" customWidth="1"/>
    <col min="15067" max="15067" width="14.8833333333333" style="5" customWidth="1"/>
    <col min="15068" max="15068" width="11.6333333333333" style="5" customWidth="1"/>
    <col min="15069" max="15314" width="9" style="5"/>
    <col min="15315" max="15315" width="9.38333333333333" style="5" customWidth="1"/>
    <col min="15316" max="15318" width="9" style="5"/>
    <col min="15319" max="15319" width="10.8833333333333" style="5" customWidth="1"/>
    <col min="15320" max="15320" width="11.1333333333333" style="5" customWidth="1"/>
    <col min="15321" max="15321" width="11.75" style="5" customWidth="1"/>
    <col min="15322" max="15322" width="23.5" style="5" customWidth="1"/>
    <col min="15323" max="15323" width="14.8833333333333" style="5" customWidth="1"/>
    <col min="15324" max="15324" width="11.6333333333333" style="5" customWidth="1"/>
    <col min="15325" max="15570" width="9" style="5"/>
    <col min="15571" max="15571" width="9.38333333333333" style="5" customWidth="1"/>
    <col min="15572" max="15574" width="9" style="5"/>
    <col min="15575" max="15575" width="10.8833333333333" style="5" customWidth="1"/>
    <col min="15576" max="15576" width="11.1333333333333" style="5" customWidth="1"/>
    <col min="15577" max="15577" width="11.75" style="5" customWidth="1"/>
    <col min="15578" max="15578" width="23.5" style="5" customWidth="1"/>
    <col min="15579" max="15579" width="14.8833333333333" style="5" customWidth="1"/>
    <col min="15580" max="15580" width="11.6333333333333" style="5" customWidth="1"/>
    <col min="15581" max="15826" width="9" style="5"/>
    <col min="15827" max="15827" width="9.38333333333333" style="5" customWidth="1"/>
    <col min="15828" max="15830" width="9" style="5"/>
    <col min="15831" max="15831" width="10.8833333333333" style="5" customWidth="1"/>
    <col min="15832" max="15832" width="11.1333333333333" style="5" customWidth="1"/>
    <col min="15833" max="15833" width="11.75" style="5" customWidth="1"/>
    <col min="15834" max="15834" width="23.5" style="5" customWidth="1"/>
    <col min="15835" max="15835" width="14.8833333333333" style="5" customWidth="1"/>
    <col min="15836" max="15836" width="11.6333333333333" style="5" customWidth="1"/>
    <col min="15837" max="16082" width="9" style="5"/>
    <col min="16083" max="16083" width="9.38333333333333" style="5" customWidth="1"/>
    <col min="16084" max="16086" width="9" style="5"/>
    <col min="16087" max="16087" width="10.8833333333333" style="5" customWidth="1"/>
    <col min="16088" max="16088" width="11.1333333333333" style="5" customWidth="1"/>
    <col min="16089" max="16089" width="11.75" style="5" customWidth="1"/>
    <col min="16090" max="16090" width="23.5" style="5" customWidth="1"/>
    <col min="16091" max="16091" width="14.8833333333333" style="5" customWidth="1"/>
    <col min="16092" max="16092" width="11.6333333333333" style="5" customWidth="1"/>
    <col min="16093" max="16384" width="9" style="5"/>
  </cols>
  <sheetData>
    <row r="1" ht="85" customHeight="1" spans="1:23">
      <c r="A1" s="9" t="s">
        <v>0</v>
      </c>
      <c r="B1" s="10"/>
      <c r="C1" s="9"/>
      <c r="D1" s="11"/>
      <c r="E1" s="9"/>
      <c r="F1" s="11"/>
      <c r="G1" s="12"/>
      <c r="H1" s="9"/>
      <c r="I1" s="11"/>
      <c r="J1" s="9"/>
      <c r="K1" s="11"/>
      <c r="L1" s="12"/>
      <c r="M1" s="12"/>
      <c r="N1" s="12"/>
      <c r="O1" s="12"/>
      <c r="P1" s="12"/>
      <c r="Q1" s="12"/>
      <c r="R1" s="12"/>
      <c r="S1" s="12"/>
      <c r="T1" s="12"/>
      <c r="U1" s="12"/>
      <c r="V1" s="9"/>
      <c r="W1" s="9"/>
    </row>
    <row r="2" ht="24" customHeight="1"/>
    <row r="3" ht="75" customHeight="1" spans="1:23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ht="28" customHeight="1" spans="1:23">
      <c r="A4" s="14"/>
      <c r="B4" s="15"/>
      <c r="C4" s="14"/>
      <c r="D4" s="16"/>
      <c r="E4" s="14"/>
      <c r="F4" s="16"/>
      <c r="G4" s="17"/>
      <c r="H4" s="14"/>
      <c r="I4" s="16"/>
      <c r="J4" s="14"/>
      <c r="K4" s="16"/>
      <c r="L4" s="17"/>
      <c r="M4" s="17"/>
      <c r="N4" s="17"/>
      <c r="O4" s="17"/>
      <c r="P4" s="17"/>
      <c r="Q4" s="17"/>
      <c r="R4" s="17"/>
      <c r="S4" s="17"/>
      <c r="T4" s="17"/>
      <c r="U4" s="17"/>
      <c r="V4" s="14"/>
      <c r="W4" s="14"/>
    </row>
    <row r="5" ht="43" customHeight="1" spans="1:23">
      <c r="A5" s="18" t="s">
        <v>2</v>
      </c>
      <c r="B5" s="18"/>
      <c r="C5" s="18"/>
      <c r="D5" s="18"/>
      <c r="E5" s="18"/>
      <c r="F5" s="18"/>
      <c r="G5" s="17"/>
      <c r="H5" s="14"/>
      <c r="I5" s="16"/>
      <c r="J5" s="14"/>
      <c r="K5" s="18" t="s">
        <v>3</v>
      </c>
      <c r="L5" s="18"/>
      <c r="M5" s="18"/>
      <c r="N5" s="18"/>
      <c r="O5" s="18"/>
      <c r="P5" s="18"/>
      <c r="Q5" s="18"/>
      <c r="R5" s="17"/>
      <c r="S5" s="17"/>
      <c r="T5" s="17"/>
      <c r="U5" s="17"/>
      <c r="V5" s="14"/>
      <c r="W5" s="14"/>
    </row>
    <row r="6" ht="42" customHeight="1" spans="1:26">
      <c r="A6" s="19" t="s">
        <v>4</v>
      </c>
      <c r="B6" s="20" t="s">
        <v>5</v>
      </c>
      <c r="C6" s="19" t="s">
        <v>6</v>
      </c>
      <c r="D6" s="21" t="s">
        <v>7</v>
      </c>
      <c r="E6" s="22"/>
      <c r="F6" s="21" t="s">
        <v>8</v>
      </c>
      <c r="G6" s="21"/>
      <c r="H6" s="21"/>
      <c r="I6" s="21" t="s">
        <v>9</v>
      </c>
      <c r="J6" s="21"/>
      <c r="K6" s="21" t="s">
        <v>10</v>
      </c>
      <c r="L6" s="58"/>
      <c r="M6" s="58" t="s">
        <v>11</v>
      </c>
      <c r="N6" s="59" t="s">
        <v>12</v>
      </c>
      <c r="O6" s="60" t="s">
        <v>13</v>
      </c>
      <c r="P6" s="60" t="s">
        <v>14</v>
      </c>
      <c r="Q6" s="60" t="s">
        <v>15</v>
      </c>
      <c r="R6" s="60" t="s">
        <v>16</v>
      </c>
      <c r="S6" s="58" t="s">
        <v>17</v>
      </c>
      <c r="T6" s="60" t="s">
        <v>18</v>
      </c>
      <c r="U6" s="60" t="s">
        <v>19</v>
      </c>
      <c r="V6" s="19" t="s">
        <v>20</v>
      </c>
      <c r="W6" s="3"/>
      <c r="X6" s="64" t="s">
        <v>21</v>
      </c>
      <c r="Y6" s="5" t="s">
        <v>22</v>
      </c>
      <c r="Z6" s="5" t="s">
        <v>23</v>
      </c>
    </row>
    <row r="7" ht="85" customHeight="1" spans="1:24">
      <c r="A7" s="19"/>
      <c r="B7" s="23"/>
      <c r="C7" s="19"/>
      <c r="D7" s="24" t="s">
        <v>24</v>
      </c>
      <c r="E7" s="25" t="s">
        <v>25</v>
      </c>
      <c r="F7" s="24" t="s">
        <v>26</v>
      </c>
      <c r="G7" s="26" t="s">
        <v>27</v>
      </c>
      <c r="H7" s="27" t="s">
        <v>28</v>
      </c>
      <c r="I7" s="61" t="s">
        <v>29</v>
      </c>
      <c r="J7" s="22" t="s">
        <v>30</v>
      </c>
      <c r="K7" s="61" t="s">
        <v>31</v>
      </c>
      <c r="L7" s="58" t="s">
        <v>32</v>
      </c>
      <c r="M7" s="58"/>
      <c r="N7" s="59"/>
      <c r="O7" s="62"/>
      <c r="P7" s="62"/>
      <c r="Q7" s="62"/>
      <c r="R7" s="62"/>
      <c r="S7" s="58"/>
      <c r="T7" s="62"/>
      <c r="U7" s="62"/>
      <c r="V7" s="19"/>
      <c r="W7" s="3"/>
      <c r="X7" s="64"/>
    </row>
    <row r="8" s="1" customFormat="1" ht="60" customHeight="1" spans="1:23">
      <c r="A8" s="28" t="s">
        <v>33</v>
      </c>
      <c r="B8" s="28" t="s">
        <v>34</v>
      </c>
      <c r="C8" s="29" t="s">
        <v>35</v>
      </c>
      <c r="D8" s="30">
        <v>71.7566</v>
      </c>
      <c r="E8" s="31">
        <f t="shared" ref="E8:E13" si="0">D8*250</f>
        <v>17939.15</v>
      </c>
      <c r="F8" s="30">
        <v>284.237</v>
      </c>
      <c r="G8" s="32">
        <v>318020</v>
      </c>
      <c r="H8" s="31">
        <v>56043</v>
      </c>
      <c r="I8" s="30">
        <v>16.9726</v>
      </c>
      <c r="J8" s="31">
        <f t="shared" ref="J8:J13" si="1">I8*80</f>
        <v>1357.808</v>
      </c>
      <c r="K8" s="30"/>
      <c r="L8" s="32">
        <f t="shared" ref="L8:L13" si="2">K8*250</f>
        <v>0</v>
      </c>
      <c r="M8" s="32">
        <f t="shared" ref="M8:M13" si="3">SUM(E8,G8,H8,J8,L8)</f>
        <v>393359.958</v>
      </c>
      <c r="N8" s="32">
        <v>4663</v>
      </c>
      <c r="O8" s="32">
        <f t="shared" ref="O8:O13" si="4">F8*25</f>
        <v>7105.925</v>
      </c>
      <c r="P8" s="32"/>
      <c r="Q8" s="32"/>
      <c r="R8" s="32">
        <f t="shared" ref="R8:R13" si="5">IF(F8*5*9&gt;10800,10800,F8*5*9)</f>
        <v>10800</v>
      </c>
      <c r="S8" s="32">
        <f t="shared" ref="S8:S13" si="6">SUM(M8:R8)</f>
        <v>415928.883</v>
      </c>
      <c r="T8" s="32">
        <f t="shared" ref="T8:T13" si="7">M8*0.1</f>
        <v>39335.9958</v>
      </c>
      <c r="U8" s="32">
        <f t="shared" ref="U8:U13" si="8">SUM(S8:T8)</f>
        <v>455264.8788</v>
      </c>
      <c r="V8" s="65"/>
      <c r="W8" s="63"/>
    </row>
    <row r="9" ht="36" hidden="1" customHeight="1" spans="1:23">
      <c r="A9" s="33" t="s">
        <v>36</v>
      </c>
      <c r="B9" s="34" t="s">
        <v>34</v>
      </c>
      <c r="C9" s="35" t="s">
        <v>37</v>
      </c>
      <c r="D9" s="36">
        <v>135.4195</v>
      </c>
      <c r="E9" s="37">
        <f t="shared" si="0"/>
        <v>33854.875</v>
      </c>
      <c r="F9" s="36">
        <v>507.246</v>
      </c>
      <c r="G9" s="38">
        <v>682753</v>
      </c>
      <c r="H9" s="37"/>
      <c r="I9" s="36">
        <v>60.1358</v>
      </c>
      <c r="J9" s="37">
        <f t="shared" si="1"/>
        <v>4810.864</v>
      </c>
      <c r="K9" s="36"/>
      <c r="L9" s="38">
        <f t="shared" si="2"/>
        <v>0</v>
      </c>
      <c r="M9" s="38">
        <f t="shared" si="3"/>
        <v>721418.739</v>
      </c>
      <c r="N9" s="38">
        <v>11637</v>
      </c>
      <c r="O9" s="38">
        <f t="shared" si="4"/>
        <v>12681.15</v>
      </c>
      <c r="P9" s="38"/>
      <c r="Q9" s="38"/>
      <c r="R9" s="38">
        <f t="shared" si="5"/>
        <v>10800</v>
      </c>
      <c r="S9" s="38">
        <f t="shared" si="6"/>
        <v>756536.889</v>
      </c>
      <c r="T9" s="38">
        <f t="shared" si="7"/>
        <v>72141.8739</v>
      </c>
      <c r="U9" s="38">
        <f t="shared" si="8"/>
        <v>828678.7629</v>
      </c>
      <c r="V9" s="66"/>
      <c r="W9" s="67"/>
    </row>
    <row r="10" ht="36" hidden="1" customHeight="1" spans="1:23">
      <c r="A10" s="33" t="s">
        <v>38</v>
      </c>
      <c r="B10" s="34" t="s">
        <v>34</v>
      </c>
      <c r="C10" s="35" t="s">
        <v>39</v>
      </c>
      <c r="D10" s="36"/>
      <c r="E10" s="37">
        <f t="shared" si="0"/>
        <v>0</v>
      </c>
      <c r="F10" s="36"/>
      <c r="G10" s="38"/>
      <c r="H10" s="37"/>
      <c r="I10" s="36">
        <v>74.5712</v>
      </c>
      <c r="J10" s="37">
        <f t="shared" si="1"/>
        <v>5965.696</v>
      </c>
      <c r="K10" s="36">
        <v>4.4</v>
      </c>
      <c r="L10" s="38">
        <f t="shared" si="2"/>
        <v>1100</v>
      </c>
      <c r="M10" s="38">
        <f t="shared" si="3"/>
        <v>7065.696</v>
      </c>
      <c r="N10" s="38">
        <v>16134</v>
      </c>
      <c r="O10" s="38">
        <f t="shared" si="4"/>
        <v>0</v>
      </c>
      <c r="P10" s="38"/>
      <c r="Q10" s="38"/>
      <c r="R10" s="38">
        <f t="shared" si="5"/>
        <v>0</v>
      </c>
      <c r="S10" s="38">
        <f t="shared" si="6"/>
        <v>23199.696</v>
      </c>
      <c r="T10" s="38">
        <f t="shared" si="7"/>
        <v>706.5696</v>
      </c>
      <c r="U10" s="38">
        <f>SUM(S10:T10)+1</f>
        <v>23907.2656</v>
      </c>
      <c r="V10" s="66"/>
      <c r="W10" s="67"/>
    </row>
    <row r="11" ht="36" hidden="1" customHeight="1" spans="1:23">
      <c r="A11" s="33" t="s">
        <v>40</v>
      </c>
      <c r="B11" s="34" t="s">
        <v>34</v>
      </c>
      <c r="C11" s="35" t="s">
        <v>41</v>
      </c>
      <c r="D11" s="36">
        <v>93.5944</v>
      </c>
      <c r="E11" s="37">
        <f t="shared" si="0"/>
        <v>23398.6</v>
      </c>
      <c r="F11" s="36">
        <f>145.4333+77.7741+21.037</f>
        <v>244.2444</v>
      </c>
      <c r="G11" s="38">
        <f>157795+62764+16977</f>
        <v>237536</v>
      </c>
      <c r="H11" s="37">
        <f>21742+9605+2598</f>
        <v>33945</v>
      </c>
      <c r="I11" s="36">
        <v>139.595</v>
      </c>
      <c r="J11" s="37">
        <f t="shared" si="1"/>
        <v>11167.6</v>
      </c>
      <c r="K11" s="36"/>
      <c r="L11" s="38">
        <f t="shared" si="2"/>
        <v>0</v>
      </c>
      <c r="M11" s="38">
        <f t="shared" si="3"/>
        <v>306047.2</v>
      </c>
      <c r="N11" s="38">
        <v>37726</v>
      </c>
      <c r="O11" s="38">
        <f t="shared" si="4"/>
        <v>6106.11</v>
      </c>
      <c r="P11" s="38"/>
      <c r="Q11" s="38"/>
      <c r="R11" s="38">
        <f t="shared" si="5"/>
        <v>10800</v>
      </c>
      <c r="S11" s="38">
        <f t="shared" si="6"/>
        <v>360679.31</v>
      </c>
      <c r="T11" s="38">
        <f t="shared" si="7"/>
        <v>30604.72</v>
      </c>
      <c r="U11" s="38">
        <f t="shared" si="8"/>
        <v>391284.03</v>
      </c>
      <c r="V11" s="66"/>
      <c r="W11" s="67"/>
    </row>
    <row r="12" s="2" customFormat="1" ht="36" hidden="1" customHeight="1" spans="1:26">
      <c r="A12" s="39" t="s">
        <v>42</v>
      </c>
      <c r="B12" s="40" t="s">
        <v>34</v>
      </c>
      <c r="C12" s="35" t="s">
        <v>43</v>
      </c>
      <c r="D12" s="36"/>
      <c r="E12" s="37">
        <f t="shared" si="0"/>
        <v>0</v>
      </c>
      <c r="F12" s="36">
        <v>122.0168</v>
      </c>
      <c r="G12" s="38">
        <f>F12*1085</f>
        <v>132388.228</v>
      </c>
      <c r="H12" s="37">
        <v>33311</v>
      </c>
      <c r="I12" s="36"/>
      <c r="J12" s="37">
        <f t="shared" si="1"/>
        <v>0</v>
      </c>
      <c r="K12" s="36"/>
      <c r="L12" s="38">
        <f t="shared" si="2"/>
        <v>0</v>
      </c>
      <c r="M12" s="38">
        <f t="shared" si="3"/>
        <v>165699.228</v>
      </c>
      <c r="N12" s="38">
        <v>5562</v>
      </c>
      <c r="O12" s="38">
        <f t="shared" si="4"/>
        <v>3050.42</v>
      </c>
      <c r="P12" s="38"/>
      <c r="Q12" s="38"/>
      <c r="R12" s="38">
        <f t="shared" si="5"/>
        <v>5490.756</v>
      </c>
      <c r="S12" s="38">
        <f t="shared" si="6"/>
        <v>179802.404</v>
      </c>
      <c r="T12" s="38">
        <f t="shared" si="7"/>
        <v>16569.9228</v>
      </c>
      <c r="U12" s="38">
        <f t="shared" si="8"/>
        <v>196372.3268</v>
      </c>
      <c r="V12" s="66"/>
      <c r="W12" s="67"/>
      <c r="X12" s="68" t="s">
        <v>44</v>
      </c>
      <c r="Y12" s="72" t="s">
        <v>45</v>
      </c>
      <c r="Z12" s="72" t="s">
        <v>46</v>
      </c>
    </row>
    <row r="13" ht="36" hidden="1" customHeight="1" spans="1:26">
      <c r="A13" s="33" t="s">
        <v>47</v>
      </c>
      <c r="B13" s="34" t="s">
        <v>34</v>
      </c>
      <c r="C13" s="35" t="s">
        <v>48</v>
      </c>
      <c r="D13" s="36">
        <v>12.9599</v>
      </c>
      <c r="E13" s="37">
        <f t="shared" si="0"/>
        <v>3239.975</v>
      </c>
      <c r="F13" s="36">
        <v>89.7704</v>
      </c>
      <c r="G13" s="38">
        <f>F13*1085</f>
        <v>97400.884</v>
      </c>
      <c r="H13" s="37">
        <v>11087</v>
      </c>
      <c r="I13" s="36">
        <v>532.3979</v>
      </c>
      <c r="J13" s="37">
        <f t="shared" si="1"/>
        <v>42591.832</v>
      </c>
      <c r="K13" s="36"/>
      <c r="L13" s="38">
        <f t="shared" si="2"/>
        <v>0</v>
      </c>
      <c r="M13" s="38">
        <f t="shared" si="3"/>
        <v>154319.691</v>
      </c>
      <c r="N13" s="38">
        <v>1162</v>
      </c>
      <c r="O13" s="38">
        <f t="shared" si="4"/>
        <v>2244.26</v>
      </c>
      <c r="P13" s="38"/>
      <c r="Q13" s="38"/>
      <c r="R13" s="38">
        <f t="shared" si="5"/>
        <v>4039.668</v>
      </c>
      <c r="S13" s="38">
        <f t="shared" si="6"/>
        <v>161765.619</v>
      </c>
      <c r="T13" s="38">
        <f t="shared" si="7"/>
        <v>15431.9691</v>
      </c>
      <c r="U13" s="38">
        <f t="shared" si="8"/>
        <v>177197.5881</v>
      </c>
      <c r="V13" s="66"/>
      <c r="W13" s="67"/>
      <c r="X13" s="69" t="s">
        <v>49</v>
      </c>
      <c r="Y13" s="5" t="s">
        <v>50</v>
      </c>
      <c r="Z13" s="5" t="s">
        <v>51</v>
      </c>
    </row>
    <row r="14" s="3" customFormat="1" ht="36" customHeight="1" spans="1:22">
      <c r="A14" s="41" t="s">
        <v>52</v>
      </c>
      <c r="B14" s="42"/>
      <c r="C14" s="19">
        <f>SUBTOTAL(103,C8:C13)</f>
        <v>1</v>
      </c>
      <c r="D14" s="43">
        <f>SUBTOTAL(9,D8:D13)</f>
        <v>71.7566</v>
      </c>
      <c r="E14" s="44"/>
      <c r="F14" s="43">
        <f>SUBTOTAL(9,F8:F13)</f>
        <v>284.237</v>
      </c>
      <c r="G14" s="45"/>
      <c r="H14" s="44"/>
      <c r="I14" s="43">
        <f>SUBTOTAL(9,I8:I13)</f>
        <v>16.9726</v>
      </c>
      <c r="J14" s="44"/>
      <c r="K14" s="43">
        <f>SUBTOTAL(9,K8:K13)</f>
        <v>0</v>
      </c>
      <c r="L14" s="45"/>
      <c r="M14" s="45"/>
      <c r="N14" s="45"/>
      <c r="O14" s="45"/>
      <c r="P14" s="45"/>
      <c r="Q14" s="45"/>
      <c r="R14" s="45"/>
      <c r="S14" s="45"/>
      <c r="T14" s="45"/>
      <c r="U14" s="45">
        <f>SUBTOTAL(9,U8:U13)</f>
        <v>455264.8788</v>
      </c>
      <c r="V14" s="19"/>
    </row>
    <row r="15" ht="211" hidden="1" customHeight="1" spans="1:23">
      <c r="A15" s="46" t="s">
        <v>53</v>
      </c>
      <c r="B15" s="47"/>
      <c r="C15" s="47"/>
      <c r="D15" s="48"/>
      <c r="E15" s="47"/>
      <c r="F15" s="48"/>
      <c r="G15" s="49"/>
      <c r="H15" s="47"/>
      <c r="I15" s="48"/>
      <c r="J15" s="47"/>
      <c r="K15" s="48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7"/>
      <c r="W15" s="47"/>
    </row>
    <row r="16" ht="25" customHeight="1" spans="1:26">
      <c r="A16" s="50"/>
      <c r="B16" s="50"/>
      <c r="C16" s="50"/>
      <c r="D16" s="50"/>
      <c r="E16" s="50"/>
      <c r="F16" s="51"/>
      <c r="G16" s="51"/>
      <c r="H16" s="51"/>
      <c r="I16" s="51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</row>
    <row r="17" s="4" customFormat="1" ht="25" customHeight="1" spans="1:26">
      <c r="A17" s="52" t="s">
        <v>54</v>
      </c>
      <c r="B17" s="52"/>
      <c r="C17" s="52"/>
      <c r="D17" s="52"/>
      <c r="E17" s="52"/>
      <c r="F17" s="53"/>
      <c r="G17" s="53"/>
      <c r="H17" s="53"/>
      <c r="I17" s="53"/>
      <c r="J17" s="52"/>
      <c r="K17" s="52"/>
      <c r="L17" s="54"/>
      <c r="M17" s="63" t="s">
        <v>55</v>
      </c>
      <c r="N17" s="63"/>
      <c r="O17" s="63"/>
      <c r="P17" s="63"/>
      <c r="Q17" s="63"/>
      <c r="R17" s="63"/>
      <c r="S17" s="63"/>
      <c r="T17" s="63"/>
      <c r="U17" s="63"/>
      <c r="V17" s="63"/>
      <c r="W17" s="56"/>
      <c r="X17" s="56"/>
      <c r="Y17" s="56"/>
      <c r="Z17" s="56"/>
    </row>
    <row r="18" s="4" customFormat="1" ht="25" customHeight="1" spans="1:26">
      <c r="A18" s="54"/>
      <c r="B18" s="54"/>
      <c r="C18" s="54"/>
      <c r="D18" s="54"/>
      <c r="E18" s="54"/>
      <c r="F18" s="55"/>
      <c r="G18" s="55"/>
      <c r="H18" s="55"/>
      <c r="I18" s="55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 s="4" customFormat="1" ht="25" customHeight="1" spans="1:26">
      <c r="A19" s="54" t="s">
        <v>56</v>
      </c>
      <c r="B19" s="54"/>
      <c r="C19" s="54"/>
      <c r="D19" s="56" t="s">
        <v>57</v>
      </c>
      <c r="E19" s="54">
        <v>3392189</v>
      </c>
      <c r="F19" s="54"/>
      <c r="G19" s="57"/>
      <c r="H19" s="57"/>
      <c r="I19" s="57"/>
      <c r="J19" s="57"/>
      <c r="K19" s="54"/>
      <c r="L19" s="54"/>
      <c r="M19" s="56"/>
      <c r="N19" s="56"/>
      <c r="O19" s="56"/>
      <c r="P19" s="56"/>
      <c r="Q19" s="56"/>
      <c r="R19" s="56"/>
      <c r="S19" s="54"/>
      <c r="T19" s="54"/>
      <c r="U19" s="54"/>
      <c r="V19" s="54"/>
      <c r="W19" s="54"/>
      <c r="X19" s="54"/>
      <c r="Y19" s="54"/>
      <c r="Z19" s="54"/>
    </row>
    <row r="20" s="4" customFormat="1" ht="25" customHeight="1" spans="1:26">
      <c r="A20" s="54"/>
      <c r="B20" s="54"/>
      <c r="C20" s="54"/>
      <c r="D20" s="54"/>
      <c r="E20" s="54"/>
      <c r="F20" s="55"/>
      <c r="G20" s="55"/>
      <c r="H20" s="55"/>
      <c r="I20" s="55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 s="4" customFormat="1" ht="25" customHeight="1" spans="1:26">
      <c r="A21" s="54" t="s">
        <v>58</v>
      </c>
      <c r="B21" s="54"/>
      <c r="C21" s="54"/>
      <c r="D21" s="52" t="s">
        <v>59</v>
      </c>
      <c r="E21" s="54"/>
      <c r="F21" s="54"/>
      <c r="G21" s="55"/>
      <c r="H21" s="55"/>
      <c r="I21" s="55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 s="4" customFormat="1" ht="25" customHeight="1" spans="1:26">
      <c r="A22" s="54"/>
      <c r="B22" s="54"/>
      <c r="C22" s="54"/>
      <c r="D22" s="54"/>
      <c r="E22" s="54"/>
      <c r="F22" s="55"/>
      <c r="G22" s="55"/>
      <c r="H22" s="55"/>
      <c r="I22" s="55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63" t="s">
        <v>60</v>
      </c>
      <c r="U22" s="63"/>
      <c r="V22" s="63"/>
      <c r="W22" s="56"/>
      <c r="X22" s="56"/>
      <c r="Y22" s="54"/>
      <c r="Z22" s="54"/>
    </row>
    <row r="23" ht="25" customHeight="1" spans="1:26">
      <c r="A23" s="50"/>
      <c r="B23" s="50"/>
      <c r="C23" s="50"/>
      <c r="D23" s="50"/>
      <c r="E23" s="50"/>
      <c r="F23" s="51"/>
      <c r="G23" s="51"/>
      <c r="H23" s="51"/>
      <c r="I23" s="51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</row>
    <row r="24" ht="25" customHeight="1" spans="1:26">
      <c r="A24" s="50"/>
      <c r="B24" s="50"/>
      <c r="C24" s="50"/>
      <c r="D24" s="50"/>
      <c r="E24" s="50"/>
      <c r="F24" s="51"/>
      <c r="G24" s="51"/>
      <c r="H24" s="51"/>
      <c r="I24" s="51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</row>
    <row r="25" ht="25" customHeight="1" spans="1:26">
      <c r="A25" s="50"/>
      <c r="B25" s="50"/>
      <c r="C25" s="50"/>
      <c r="D25" s="50"/>
      <c r="E25" s="50"/>
      <c r="F25" s="51"/>
      <c r="G25" s="51"/>
      <c r="H25" s="51"/>
      <c r="I25" s="51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</row>
    <row r="26" ht="25" customHeight="1" spans="1:26">
      <c r="A26" s="50"/>
      <c r="B26" s="50"/>
      <c r="C26" s="50"/>
      <c r="D26" s="50"/>
      <c r="E26" s="50"/>
      <c r="F26" s="51"/>
      <c r="G26" s="51"/>
      <c r="H26" s="51"/>
      <c r="I26" s="51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70" t="s">
        <v>61</v>
      </c>
      <c r="U26" s="70"/>
      <c r="V26" s="70"/>
      <c r="W26" s="71"/>
      <c r="X26" s="71"/>
      <c r="Y26" s="50"/>
      <c r="Z26" s="50"/>
    </row>
  </sheetData>
  <autoFilter ref="A7:V26">
    <filterColumn colId="2">
      <filters blank="1">
        <filter val="张岳云"/>
        <filter val="罗彩英"/>
        <filter val="自来水厂"/>
        <filter val="张云芳"/>
        <filter val="张勇"/>
        <filter val="张宇"/>
        <filter val="1张勇"/>
        <filter val="张坤廉"/>
        <filter val="曾雄辉"/>
        <filter val="罗文香"/>
        <filter val="黄其番"/>
        <filter val="曾伟东"/>
        <filter val="钟红彬"/>
        <filter val="曾立飞"/>
        <filter val="张云"/>
        <filter val="钟信"/>
        <filter val="1、上表面积单位均为：㎡"/>
        <filter val="26合水水库"/>
        <filter val="32合水水库"/>
        <filter val="黄建兵"/>
        <filter val="黄爱清"/>
        <filter val="黄佑泉"/>
        <filter val="钟志彬"/>
        <filter val="黄伟彬"/>
        <filter val="户主不明"/>
        <filter val="张伟良"/>
        <filter val="王伟英"/>
        <filter val="罗建威"/>
        <filter val="张东红"/>
        <filter val="37"/>
        <filter val="黄俊辉"/>
        <filter val="黄桂泉"/>
        <filter val="黄春香"/>
        <filter val="黄茂泉"/>
        <filter val="鹅一村联系人："/>
        <filter val="曾宪炎"/>
        <filter val="曾学宏"/>
        <filter val="曾伟庆"/>
        <filter val="镇政府联系人："/>
        <filter val="钟前"/>
        <filter val="张小明"/>
      </filters>
    </filterColumn>
    <extLst/>
  </autoFilter>
  <mergeCells count="35">
    <mergeCell ref="A1:V1"/>
    <mergeCell ref="A3:V3"/>
    <mergeCell ref="A5:F5"/>
    <mergeCell ref="K5:P5"/>
    <mergeCell ref="D6:E6"/>
    <mergeCell ref="F6:H6"/>
    <mergeCell ref="I6:J6"/>
    <mergeCell ref="K6:L6"/>
    <mergeCell ref="A14:B14"/>
    <mergeCell ref="A15:V15"/>
    <mergeCell ref="A17:F17"/>
    <mergeCell ref="G17:K17"/>
    <mergeCell ref="M17:V17"/>
    <mergeCell ref="A19:C19"/>
    <mergeCell ref="E19:F19"/>
    <mergeCell ref="A21:C21"/>
    <mergeCell ref="E21:F21"/>
    <mergeCell ref="T22:V22"/>
    <mergeCell ref="T26:V26"/>
    <mergeCell ref="A6:A7"/>
    <mergeCell ref="B6:B7"/>
    <mergeCell ref="C6:C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X6:X7"/>
    <mergeCell ref="Y6:Y7"/>
    <mergeCell ref="Z6:Z7"/>
  </mergeCells>
  <printOptions horizontalCentered="1"/>
  <pageMargins left="0.0784722222222222" right="0.0784722222222222" top="0.354166666666667" bottom="0.432638888888889" header="0.298611111111111" footer="0.298611111111111"/>
  <pageSetup paperSize="9" scale="54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冷情</cp:lastModifiedBy>
  <dcterms:created xsi:type="dcterms:W3CDTF">2006-09-13T11:21:00Z</dcterms:created>
  <cp:lastPrinted>2015-02-16T02:57:00Z</cp:lastPrinted>
  <dcterms:modified xsi:type="dcterms:W3CDTF">2022-10-22T01:57:40Z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9019E159BA7E4D85B3DBFF01B8C55C9E</vt:lpwstr>
  </property>
</Properties>
</file>